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 activeTab="2"/>
  </bookViews>
  <sheets>
    <sheet name="양식 이용방법" sheetId="8" r:id="rId1"/>
    <sheet name="국가연구시설장비 이력 DB" sheetId="7" r:id="rId2"/>
    <sheet name="이력카드" sheetId="1" r:id="rId3"/>
    <sheet name="운영일지" sheetId="3" r:id="rId4"/>
    <sheet name="유지보수일지" sheetId="6" r:id="rId5"/>
  </sheets>
  <definedNames>
    <definedName name="_xlnm.Print_Area" localSheetId="3">운영일지!$A$1:$F$32</definedName>
    <definedName name="_xlnm.Print_Area" localSheetId="4">유지보수일지!$A$1:$E$32</definedName>
  </definedNames>
  <calcPr calcId="145621"/>
</workbook>
</file>

<file path=xl/calcChain.xml><?xml version="1.0" encoding="utf-8"?>
<calcChain xmlns="http://schemas.openxmlformats.org/spreadsheetml/2006/main">
  <c r="G16" i="1" l="1"/>
  <c r="D17" i="1"/>
  <c r="D4" i="1"/>
  <c r="D16" i="1"/>
  <c r="D15" i="1"/>
  <c r="D14" i="1"/>
  <c r="D13" i="1"/>
  <c r="D12" i="1"/>
  <c r="D11" i="1"/>
  <c r="D10" i="1"/>
  <c r="D9" i="1"/>
  <c r="D8" i="1"/>
  <c r="G7" i="1"/>
  <c r="D7" i="1"/>
  <c r="D6" i="1"/>
  <c r="H4" i="1"/>
  <c r="G5" i="1" l="1"/>
  <c r="D5" i="1"/>
  <c r="G4" i="1"/>
  <c r="F4" i="1"/>
</calcChain>
</file>

<file path=xl/comments1.xml><?xml version="1.0" encoding="utf-8"?>
<comments xmlns="http://schemas.openxmlformats.org/spreadsheetml/2006/main">
  <authors>
    <author>YOON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이력</t>
        </r>
        <r>
          <rPr>
            <b/>
            <sz val="9"/>
            <color indexed="81"/>
            <rFont val="Tahoma"/>
            <family val="2"/>
          </rPr>
          <t xml:space="preserve">DB] No </t>
        </r>
        <r>
          <rPr>
            <b/>
            <sz val="9"/>
            <color indexed="81"/>
            <rFont val="돋움"/>
            <family val="3"/>
            <charset val="129"/>
          </rPr>
          <t>입력시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내용부분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입력됨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<sst xmlns="http://schemas.openxmlformats.org/spreadsheetml/2006/main" count="135" uniqueCount="126">
  <si>
    <t>국가연구시설장비 이력 카드</t>
    <phoneticPr fontId="1" type="noConversion"/>
  </si>
  <si>
    <t>항목</t>
    <phoneticPr fontId="1" type="noConversion"/>
  </si>
  <si>
    <t>내용</t>
    <phoneticPr fontId="1" type="noConversion"/>
  </si>
  <si>
    <t>연구과제번호</t>
    <phoneticPr fontId="1" type="noConversion"/>
  </si>
  <si>
    <t>모델명</t>
    <phoneticPr fontId="1" type="noConversion"/>
  </si>
  <si>
    <t>일련번호</t>
    <phoneticPr fontId="1" type="noConversion"/>
  </si>
  <si>
    <t>장비등록번호(NTIS)</t>
    <phoneticPr fontId="1" type="noConversion"/>
  </si>
  <si>
    <t>내용</t>
    <phoneticPr fontId="1" type="noConversion"/>
  </si>
  <si>
    <t>자산위치</t>
    <phoneticPr fontId="1" type="noConversion"/>
  </si>
  <si>
    <t>제조사</t>
    <phoneticPr fontId="1" type="noConversion"/>
  </si>
  <si>
    <t>장비 한글명</t>
    <phoneticPr fontId="1" type="noConversion"/>
  </si>
  <si>
    <t>장비 영문명</t>
    <phoneticPr fontId="1" type="noConversion"/>
  </si>
  <si>
    <t>구성내용</t>
    <phoneticPr fontId="1" type="noConversion"/>
  </si>
  <si>
    <t>2. 장비 이전시 산학협력단 장비담당관에게 문의</t>
    <phoneticPr fontId="1" type="noConversion"/>
  </si>
  <si>
    <t>이용목적</t>
    <phoneticPr fontId="1" type="noConversion"/>
  </si>
  <si>
    <t>이용시간/시료수</t>
    <phoneticPr fontId="1" type="noConversion"/>
  </si>
  <si>
    <t>이용내용</t>
    <phoneticPr fontId="1" type="noConversion"/>
  </si>
  <si>
    <t>유지보수진단</t>
    <phoneticPr fontId="1" type="noConversion"/>
  </si>
  <si>
    <t>처리내용</t>
    <phoneticPr fontId="1" type="noConversion"/>
  </si>
  <si>
    <t>운영내역</t>
    <phoneticPr fontId="1" type="noConversion"/>
  </si>
  <si>
    <t>이용자</t>
    <phoneticPr fontId="1" type="noConversion"/>
  </si>
  <si>
    <t>유지보수 일자</t>
    <phoneticPr fontId="1" type="noConversion"/>
  </si>
  <si>
    <t>순번</t>
    <phoneticPr fontId="1" type="noConversion"/>
  </si>
  <si>
    <t>유지보수비용(원)</t>
    <phoneticPr fontId="1" type="noConversion"/>
  </si>
  <si>
    <t>[기타사항]</t>
    <phoneticPr fontId="1" type="noConversion"/>
  </si>
  <si>
    <t>[기타사항]</t>
    <phoneticPr fontId="1" type="noConversion"/>
  </si>
  <si>
    <t>납품업체/기기담당 엔지니어</t>
    <phoneticPr fontId="1" type="noConversion"/>
  </si>
  <si>
    <t>연구기간</t>
    <phoneticPr fontId="1" type="noConversion"/>
  </si>
  <si>
    <t>관리책임자</t>
    <phoneticPr fontId="1" type="noConversion"/>
  </si>
  <si>
    <t>장비명</t>
    <phoneticPr fontId="1" type="noConversion"/>
  </si>
  <si>
    <t>관리책임자(정)</t>
    <phoneticPr fontId="1" type="noConversion"/>
  </si>
  <si>
    <t>운영자(부)</t>
    <phoneticPr fontId="1" type="noConversion"/>
  </si>
  <si>
    <t>이용기관</t>
    <phoneticPr fontId="1" type="noConversion"/>
  </si>
  <si>
    <t>자산번호</t>
    <phoneticPr fontId="1" type="noConversion"/>
  </si>
  <si>
    <t>국가연구시설장비 유지보수일지</t>
    <phoneticPr fontId="1" type="noConversion"/>
  </si>
  <si>
    <t>국가연구시설장비 운영일지</t>
    <phoneticPr fontId="1" type="noConversion"/>
  </si>
  <si>
    <t>유지보수 내역</t>
    <phoneticPr fontId="1" type="noConversion"/>
  </si>
  <si>
    <t>교수명, 연락처</t>
    <phoneticPr fontId="1" type="noConversion"/>
  </si>
  <si>
    <t>연구원명, 연락처</t>
    <phoneticPr fontId="1" type="noConversion"/>
  </si>
  <si>
    <t>운영자</t>
    <phoneticPr fontId="1" type="noConversion"/>
  </si>
  <si>
    <t>자산번호</t>
    <phoneticPr fontId="1" type="noConversion"/>
  </si>
  <si>
    <t xml:space="preserve"> - 관리책임자 및 운영자는 실질적인 장비 운영현황을 장비운영일지에 기록. 장비의 이용실적 및  가용 유무를 판별할 수 있도록 함</t>
    <phoneticPr fontId="1" type="noConversion"/>
  </si>
  <si>
    <t xml:space="preserve"> - 관리책임자 및 운영자는 'NTIS 국가연구시설장비관리서비스' 의 장비상담서비스 등을 활용하여 장비전문가의 자문을 충분히 받아
   최적의 장비 운영관리가 될 수 있도록 노력해야 함</t>
    <phoneticPr fontId="1" type="noConversion"/>
  </si>
  <si>
    <t xml:space="preserve"> - 장비가동률 향상을 위한 조속한 수리 등의 정보를 제공하고, 향후 장비쳬기 및 불용, 저활용 판별시 유용한 자료로 활용될 수 있도록
   함</t>
    <phoneticPr fontId="1" type="noConversion"/>
  </si>
  <si>
    <t xml:space="preserve"> - 관리책임자 및 운영자는 장비유지보수일지를 통해 소모품 및 부분품의 정기적인 교체 및 고장수리를 파악, 기술하도록 하여 적절한
   교체시기 예측하여야 함</t>
    <phoneticPr fontId="1" type="noConversion"/>
  </si>
  <si>
    <t>작성일자 : 2013-11-30</t>
    <phoneticPr fontId="1" type="noConversion"/>
  </si>
  <si>
    <t>산학단</t>
    <phoneticPr fontId="1" type="noConversion"/>
  </si>
  <si>
    <t>가재하</t>
    <phoneticPr fontId="1" type="noConversion"/>
  </si>
  <si>
    <t>시료분석</t>
    <phoneticPr fontId="1" type="noConversion"/>
  </si>
  <si>
    <t>1시간</t>
    <phoneticPr fontId="1" type="noConversion"/>
  </si>
  <si>
    <t xml:space="preserve">시료분석 </t>
    <phoneticPr fontId="1" type="noConversion"/>
  </si>
  <si>
    <t>20123.11.21</t>
    <phoneticPr fontId="1" type="noConversion"/>
  </si>
  <si>
    <t>수리</t>
    <phoneticPr fontId="1" type="noConversion"/>
  </si>
  <si>
    <t>정상작동</t>
    <phoneticPr fontId="1" type="noConversion"/>
  </si>
  <si>
    <t>장비 사진 및 연세대학교 자산반호 라벨부착 사진 (총2개)</t>
    <phoneticPr fontId="1" type="noConversion"/>
  </si>
  <si>
    <t>1. 국가연구시설장비 이력카드를 분실했을 경우 산학협력단 장비담당관에게 문의</t>
    <phoneticPr fontId="1" type="noConversion"/>
  </si>
  <si>
    <t>관리책임자</t>
  </si>
  <si>
    <t>운영자</t>
  </si>
  <si>
    <t>연구과제번호</t>
  </si>
  <si>
    <t>연구기간</t>
  </si>
  <si>
    <t>장비등록번호(NTIS)</t>
  </si>
  <si>
    <t>자산번호</t>
  </si>
  <si>
    <t>자산위치</t>
  </si>
  <si>
    <t>장비 한글명</t>
  </si>
  <si>
    <t>장비 영문명</t>
  </si>
  <si>
    <t>모델명</t>
  </si>
  <si>
    <t>제조사</t>
  </si>
  <si>
    <t>일련번호</t>
  </si>
  <si>
    <t>구성내용</t>
  </si>
  <si>
    <t>교수명</t>
    <phoneticPr fontId="1" type="noConversion"/>
  </si>
  <si>
    <t>대학</t>
    <phoneticPr fontId="1" type="noConversion"/>
  </si>
  <si>
    <t>학과</t>
    <phoneticPr fontId="1" type="noConversion"/>
  </si>
  <si>
    <t>연락처</t>
    <phoneticPr fontId="1" type="noConversion"/>
  </si>
  <si>
    <t>연구원명</t>
    <phoneticPr fontId="1" type="noConversion"/>
  </si>
  <si>
    <t>시작일</t>
    <phoneticPr fontId="1" type="noConversion"/>
  </si>
  <si>
    <t>종료일</t>
    <phoneticPr fontId="1" type="noConversion"/>
  </si>
  <si>
    <t>납품업체</t>
    <phoneticPr fontId="1" type="noConversion"/>
  </si>
  <si>
    <t>기기담당 엔지니어</t>
    <phoneticPr fontId="1" type="noConversion"/>
  </si>
  <si>
    <t>공과대학</t>
    <phoneticPr fontId="1" type="noConversion"/>
  </si>
  <si>
    <t>전기전자공학과</t>
    <phoneticPr fontId="1" type="noConversion"/>
  </si>
  <si>
    <t>이연세</t>
    <phoneticPr fontId="1" type="noConversion"/>
  </si>
  <si>
    <t>홍길동</t>
    <phoneticPr fontId="1" type="noConversion"/>
  </si>
  <si>
    <t>02-2123-5566</t>
    <phoneticPr fontId="1" type="noConversion"/>
  </si>
  <si>
    <t>2013-11-0123</t>
    <phoneticPr fontId="1" type="noConversion"/>
  </si>
  <si>
    <t>NFEC-2013-11-001574</t>
    <phoneticPr fontId="1" type="noConversion"/>
  </si>
  <si>
    <t>4002542B</t>
    <phoneticPr fontId="1" type="noConversion"/>
  </si>
  <si>
    <t>공학원 1층 150호</t>
    <phoneticPr fontId="1" type="noConversion"/>
  </si>
  <si>
    <t xml:space="preserve">장비명 </t>
    <phoneticPr fontId="1" type="noConversion"/>
  </si>
  <si>
    <t>영어</t>
    <phoneticPr fontId="1" type="noConversion"/>
  </si>
  <si>
    <t>AAAA</t>
    <phoneticPr fontId="1" type="noConversion"/>
  </si>
  <si>
    <t>삼성</t>
    <phoneticPr fontId="1" type="noConversion"/>
  </si>
  <si>
    <t>A-12572</t>
    <phoneticPr fontId="1" type="noConversion"/>
  </si>
  <si>
    <t>하이마트</t>
    <phoneticPr fontId="1" type="noConversion"/>
  </si>
  <si>
    <t>이연돌</t>
    <phoneticPr fontId="1" type="noConversion"/>
  </si>
  <si>
    <t>부속장비,악세서리</t>
    <phoneticPr fontId="1" type="noConversion"/>
  </si>
  <si>
    <t>공과대학</t>
    <phoneticPr fontId="1" type="noConversion"/>
  </si>
  <si>
    <t>기계공학과</t>
    <phoneticPr fontId="1" type="noConversion"/>
  </si>
  <si>
    <t>김기계</t>
    <phoneticPr fontId="1" type="noConversion"/>
  </si>
  <si>
    <t>02-2123-5555</t>
    <phoneticPr fontId="1" type="noConversion"/>
  </si>
  <si>
    <t>02-2123-6666</t>
    <phoneticPr fontId="1" type="noConversion"/>
  </si>
  <si>
    <t>김철수</t>
    <phoneticPr fontId="1" type="noConversion"/>
  </si>
  <si>
    <t>02-2123-6655</t>
    <phoneticPr fontId="1" type="noConversion"/>
  </si>
  <si>
    <t>2013-11-3210</t>
    <phoneticPr fontId="1" type="noConversion"/>
  </si>
  <si>
    <t>NFEC-2013-11-123123</t>
    <phoneticPr fontId="1" type="noConversion"/>
  </si>
  <si>
    <t>4002222B</t>
    <phoneticPr fontId="1" type="noConversion"/>
  </si>
  <si>
    <t>공학원 3층  327A</t>
    <phoneticPr fontId="1" type="noConversion"/>
  </si>
  <si>
    <t>글러브박스</t>
    <phoneticPr fontId="1" type="noConversion"/>
  </si>
  <si>
    <t>영어</t>
    <phoneticPr fontId="1" type="noConversion"/>
  </si>
  <si>
    <t>BBBB</t>
    <phoneticPr fontId="1" type="noConversion"/>
  </si>
  <si>
    <t>엘지</t>
    <phoneticPr fontId="1" type="noConversion"/>
  </si>
  <si>
    <t>B-12345</t>
    <phoneticPr fontId="1" type="noConversion"/>
  </si>
  <si>
    <t>하이마트</t>
    <phoneticPr fontId="1" type="noConversion"/>
  </si>
  <si>
    <t>박연수</t>
    <phoneticPr fontId="1" type="noConversion"/>
  </si>
  <si>
    <t>Processing Pc명</t>
    <phoneticPr fontId="1" type="noConversion"/>
  </si>
  <si>
    <t>연세대학교 자산번호</t>
    <phoneticPr fontId="1" type="noConversion"/>
  </si>
  <si>
    <t>연세대학교 자산번호</t>
    <phoneticPr fontId="1" type="noConversion"/>
  </si>
  <si>
    <t>[양식 이용방법]</t>
    <phoneticPr fontId="1" type="noConversion"/>
  </si>
  <si>
    <t>국가연구시설장비 이력 DB</t>
    <phoneticPr fontId="1" type="noConversion"/>
  </si>
  <si>
    <t>3. 변동사항 발생할때마다 이력카드를 업데이트 및 장비에 부착.</t>
    <phoneticPr fontId="1" type="noConversion"/>
  </si>
  <si>
    <t>순번
(NO)</t>
    <phoneticPr fontId="1" type="noConversion"/>
  </si>
  <si>
    <t>1. &lt;국가연구시설장비 이력 DB&gt;, &lt;이력카드&gt; 이용방법</t>
    <phoneticPr fontId="1" type="noConversion"/>
  </si>
  <si>
    <t>2. &lt;운영일지&gt;,&lt;유지보수일지&gt; 이용방법</t>
    <phoneticPr fontId="1" type="noConversion"/>
  </si>
  <si>
    <t xml:space="preserve">  가. 출력 후 수기로 내역 작성 또는 엑셀파일에 순번대로 내역 작성 후 보관</t>
    <phoneticPr fontId="1" type="noConversion"/>
  </si>
  <si>
    <t xml:space="preserve">  나. 현장 실태조사시 일지 관리현황 점검 예정</t>
    <phoneticPr fontId="1" type="noConversion"/>
  </si>
  <si>
    <t xml:space="preserve"> 나. &lt;이력카드&gt; : A2 란에 &lt;국가연구시설장비 이력 DB&gt; 순번(NO)을 입력 -&gt; 내용확인 
                      -&gt; 출력 -&gt; 사진(2개) 첨부 후 장비에 부착</t>
    <phoneticPr fontId="1" type="noConversion"/>
  </si>
  <si>
    <t xml:space="preserve"> 가. &lt;국가연구시설장비 이력 DB&gt; : 내역을 모두 기입한다. (A~U열)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</si>
</sst>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i/>
      <sz val="9"/>
      <color rgb="FF0070C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8"/>
      <color rgb="FF0070C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i/>
      <sz val="11"/>
      <color theme="3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2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0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3" xfId="0" applyFont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0" fontId="16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8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15</xdr:row>
      <xdr:rowOff>19050</xdr:rowOff>
    </xdr:from>
    <xdr:to>
      <xdr:col>9</xdr:col>
      <xdr:colOff>657225</xdr:colOff>
      <xdr:row>33</xdr:row>
      <xdr:rowOff>9525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695700"/>
          <a:ext cx="6496050" cy="37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5</xdr:row>
      <xdr:rowOff>9525</xdr:rowOff>
    </xdr:from>
    <xdr:to>
      <xdr:col>9</xdr:col>
      <xdr:colOff>666750</xdr:colOff>
      <xdr:row>12</xdr:row>
      <xdr:rowOff>118564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057275"/>
          <a:ext cx="6534150" cy="164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3" workbookViewId="0">
      <selection activeCell="C39" sqref="C39"/>
    </sheetView>
  </sheetViews>
  <sheetFormatPr defaultRowHeight="16.5" x14ac:dyDescent="0.3"/>
  <sheetData>
    <row r="1" spans="1:15" ht="31.5" x14ac:dyDescent="0.3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4"/>
      <c r="L1" s="54"/>
      <c r="M1" s="54"/>
      <c r="N1" s="54"/>
      <c r="O1" s="54"/>
    </row>
    <row r="3" spans="1:15" ht="17.25" x14ac:dyDescent="0.3">
      <c r="A3" s="52" t="s">
        <v>120</v>
      </c>
    </row>
    <row r="4" spans="1:15" ht="17.25" x14ac:dyDescent="0.3">
      <c r="A4" s="52"/>
    </row>
    <row r="5" spans="1:15" s="26" customFormat="1" x14ac:dyDescent="0.3">
      <c r="A5" s="26" t="s">
        <v>125</v>
      </c>
    </row>
    <row r="6" spans="1:15" ht="17.25" x14ac:dyDescent="0.3">
      <c r="A6" s="50"/>
    </row>
    <row r="7" spans="1:15" ht="17.25" x14ac:dyDescent="0.3">
      <c r="A7" s="50"/>
    </row>
    <row r="8" spans="1:15" ht="17.25" x14ac:dyDescent="0.3">
      <c r="A8" s="50"/>
    </row>
    <row r="9" spans="1:15" ht="17.25" x14ac:dyDescent="0.3">
      <c r="A9" s="50"/>
    </row>
    <row r="10" spans="1:15" ht="17.25" x14ac:dyDescent="0.3">
      <c r="A10" s="50"/>
    </row>
    <row r="11" spans="1:15" ht="17.25" x14ac:dyDescent="0.3">
      <c r="A11" s="50"/>
    </row>
    <row r="12" spans="1:15" ht="17.25" x14ac:dyDescent="0.3">
      <c r="A12" s="50"/>
    </row>
    <row r="13" spans="1:15" ht="17.25" x14ac:dyDescent="0.3">
      <c r="A13" s="50"/>
    </row>
    <row r="14" spans="1:15" s="26" customFormat="1" ht="34.5" customHeight="1" x14ac:dyDescent="0.3">
      <c r="A14" s="56" t="s">
        <v>124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5" ht="17.25" x14ac:dyDescent="0.3">
      <c r="A15" s="50"/>
    </row>
    <row r="17" spans="1:1" ht="17.25" x14ac:dyDescent="0.3">
      <c r="A17" s="51"/>
    </row>
    <row r="36" spans="1:1" ht="17.25" x14ac:dyDescent="0.3">
      <c r="A36" s="49" t="s">
        <v>121</v>
      </c>
    </row>
    <row r="37" spans="1:1" s="26" customFormat="1" x14ac:dyDescent="0.3">
      <c r="A37" s="26" t="s">
        <v>122</v>
      </c>
    </row>
    <row r="38" spans="1:1" s="26" customFormat="1" x14ac:dyDescent="0.3">
      <c r="A38" s="26" t="s">
        <v>123</v>
      </c>
    </row>
  </sheetData>
  <mergeCells count="2">
    <mergeCell ref="A1:J1"/>
    <mergeCell ref="A14:J14"/>
  </mergeCells>
  <phoneticPr fontId="1" type="noConversion"/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3" sqref="E33"/>
    </sheetView>
  </sheetViews>
  <sheetFormatPr defaultRowHeight="16.5" x14ac:dyDescent="0.3"/>
  <cols>
    <col min="1" max="1" width="5" bestFit="1" customWidth="1"/>
    <col min="2" max="2" width="9" bestFit="1" customWidth="1"/>
    <col min="3" max="3" width="15.125" bestFit="1" customWidth="1"/>
    <col min="4" max="4" width="7.125" bestFit="1" customWidth="1"/>
    <col min="5" max="5" width="14.375" bestFit="1" customWidth="1"/>
    <col min="6" max="6" width="9" bestFit="1" customWidth="1"/>
    <col min="7" max="8" width="13.375" bestFit="1" customWidth="1"/>
    <col min="9" max="10" width="11.125" bestFit="1" customWidth="1"/>
    <col min="11" max="11" width="21.375" bestFit="1" customWidth="1"/>
    <col min="12" max="12" width="9.625" bestFit="1" customWidth="1"/>
    <col min="13" max="13" width="16.75" bestFit="1" customWidth="1"/>
    <col min="14" max="15" width="11.625" bestFit="1" customWidth="1"/>
    <col min="16" max="17" width="7.125" bestFit="1" customWidth="1"/>
    <col min="19" max="19" width="9" bestFit="1" customWidth="1"/>
    <col min="20" max="20" width="15.875" customWidth="1"/>
    <col min="21" max="21" width="14.25" bestFit="1" customWidth="1"/>
  </cols>
  <sheetData>
    <row r="1" spans="1:21" ht="38.25" customHeight="1" x14ac:dyDescent="0.3">
      <c r="A1" s="59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x14ac:dyDescent="0.3">
      <c r="A3" s="58" t="s">
        <v>119</v>
      </c>
      <c r="B3" s="57" t="s">
        <v>56</v>
      </c>
      <c r="C3" s="57"/>
      <c r="D3" s="57"/>
      <c r="E3" s="57"/>
      <c r="F3" s="57" t="s">
        <v>57</v>
      </c>
      <c r="G3" s="57"/>
      <c r="H3" s="57" t="s">
        <v>58</v>
      </c>
      <c r="I3" s="57" t="s">
        <v>59</v>
      </c>
      <c r="J3" s="57"/>
      <c r="K3" s="57" t="s">
        <v>60</v>
      </c>
      <c r="L3" s="57" t="s">
        <v>61</v>
      </c>
      <c r="M3" s="57" t="s">
        <v>62</v>
      </c>
      <c r="N3" s="57" t="s">
        <v>63</v>
      </c>
      <c r="O3" s="57" t="s">
        <v>64</v>
      </c>
      <c r="P3" s="57" t="s">
        <v>65</v>
      </c>
      <c r="Q3" s="57" t="s">
        <v>66</v>
      </c>
      <c r="R3" s="57" t="s">
        <v>67</v>
      </c>
      <c r="S3" s="57" t="s">
        <v>76</v>
      </c>
      <c r="T3" s="57" t="s">
        <v>77</v>
      </c>
      <c r="U3" s="57" t="s">
        <v>68</v>
      </c>
    </row>
    <row r="4" spans="1:21" x14ac:dyDescent="0.3">
      <c r="A4" s="57"/>
      <c r="B4" s="31" t="s">
        <v>70</v>
      </c>
      <c r="C4" s="31" t="s">
        <v>71</v>
      </c>
      <c r="D4" s="31" t="s">
        <v>69</v>
      </c>
      <c r="E4" s="31" t="s">
        <v>72</v>
      </c>
      <c r="F4" s="31" t="s">
        <v>73</v>
      </c>
      <c r="G4" s="31" t="s">
        <v>72</v>
      </c>
      <c r="H4" s="57"/>
      <c r="I4" s="32" t="s">
        <v>74</v>
      </c>
      <c r="J4" s="32" t="s">
        <v>75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x14ac:dyDescent="0.3">
      <c r="A5" s="31">
        <v>1</v>
      </c>
      <c r="B5" s="33" t="s">
        <v>78</v>
      </c>
      <c r="C5" s="33" t="s">
        <v>79</v>
      </c>
      <c r="D5" s="33" t="s">
        <v>80</v>
      </c>
      <c r="E5" s="33" t="s">
        <v>98</v>
      </c>
      <c r="F5" s="33" t="s">
        <v>81</v>
      </c>
      <c r="G5" s="33" t="s">
        <v>82</v>
      </c>
      <c r="H5" s="33" t="s">
        <v>83</v>
      </c>
      <c r="I5" s="34">
        <v>41579</v>
      </c>
      <c r="J5" s="34">
        <v>41943</v>
      </c>
      <c r="K5" s="33" t="s">
        <v>84</v>
      </c>
      <c r="L5" s="33" t="s">
        <v>85</v>
      </c>
      <c r="M5" s="33" t="s">
        <v>86</v>
      </c>
      <c r="N5" s="33" t="s">
        <v>87</v>
      </c>
      <c r="O5" s="33" t="s">
        <v>88</v>
      </c>
      <c r="P5" s="33" t="s">
        <v>89</v>
      </c>
      <c r="Q5" s="33" t="s">
        <v>90</v>
      </c>
      <c r="R5" s="33" t="s">
        <v>91</v>
      </c>
      <c r="S5" s="33" t="s">
        <v>92</v>
      </c>
      <c r="T5" s="33" t="s">
        <v>93</v>
      </c>
      <c r="U5" s="33" t="s">
        <v>94</v>
      </c>
    </row>
    <row r="6" spans="1:21" x14ac:dyDescent="0.3">
      <c r="A6" s="31">
        <v>2</v>
      </c>
      <c r="B6" s="33" t="s">
        <v>95</v>
      </c>
      <c r="C6" s="33" t="s">
        <v>96</v>
      </c>
      <c r="D6" s="33" t="s">
        <v>97</v>
      </c>
      <c r="E6" s="33" t="s">
        <v>99</v>
      </c>
      <c r="F6" s="33" t="s">
        <v>100</v>
      </c>
      <c r="G6" s="33" t="s">
        <v>101</v>
      </c>
      <c r="H6" s="33" t="s">
        <v>102</v>
      </c>
      <c r="I6" s="34">
        <v>41579</v>
      </c>
      <c r="J6" s="34">
        <v>42308</v>
      </c>
      <c r="K6" s="33" t="s">
        <v>103</v>
      </c>
      <c r="L6" s="33" t="s">
        <v>104</v>
      </c>
      <c r="M6" s="33" t="s">
        <v>105</v>
      </c>
      <c r="N6" s="33" t="s">
        <v>106</v>
      </c>
      <c r="O6" s="33" t="s">
        <v>107</v>
      </c>
      <c r="P6" s="33" t="s">
        <v>108</v>
      </c>
      <c r="Q6" s="33" t="s">
        <v>109</v>
      </c>
      <c r="R6" s="33" t="s">
        <v>110</v>
      </c>
      <c r="S6" s="33" t="s">
        <v>111</v>
      </c>
      <c r="T6" s="33" t="s">
        <v>112</v>
      </c>
      <c r="U6" s="33" t="s">
        <v>113</v>
      </c>
    </row>
    <row r="7" spans="1:21" x14ac:dyDescent="0.3">
      <c r="A7" s="31">
        <v>3</v>
      </c>
      <c r="B7" s="31"/>
      <c r="C7" s="31"/>
      <c r="D7" s="31"/>
      <c r="E7" s="31"/>
      <c r="F7" s="31"/>
      <c r="G7" s="31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x14ac:dyDescent="0.3">
      <c r="A8" s="31">
        <v>4</v>
      </c>
      <c r="B8" s="31"/>
      <c r="C8" s="31"/>
      <c r="D8" s="31"/>
      <c r="E8" s="31"/>
      <c r="F8" s="31"/>
      <c r="G8" s="31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x14ac:dyDescent="0.3">
      <c r="A9" s="31">
        <v>5</v>
      </c>
      <c r="B9" s="31"/>
      <c r="C9" s="31"/>
      <c r="D9" s="31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x14ac:dyDescent="0.3">
      <c r="A10" s="31">
        <v>6</v>
      </c>
      <c r="B10" s="31"/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x14ac:dyDescent="0.3">
      <c r="A11" s="31">
        <v>7</v>
      </c>
      <c r="B11" s="31"/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x14ac:dyDescent="0.3">
      <c r="A12" s="31">
        <v>8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3">
      <c r="A13" s="31">
        <v>9</v>
      </c>
      <c r="B13" s="31"/>
      <c r="C13" s="31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x14ac:dyDescent="0.3">
      <c r="A14" s="31">
        <v>10</v>
      </c>
      <c r="B14" s="31"/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3">
      <c r="A15" s="31">
        <v>11</v>
      </c>
      <c r="B15" s="31"/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x14ac:dyDescent="0.3">
      <c r="A16" s="31">
        <v>12</v>
      </c>
      <c r="B16" s="31"/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3">
      <c r="A17" s="31">
        <v>13</v>
      </c>
      <c r="B17" s="31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x14ac:dyDescent="0.3">
      <c r="A18" s="31">
        <v>14</v>
      </c>
      <c r="B18" s="31"/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x14ac:dyDescent="0.3">
      <c r="A19" s="31">
        <v>15</v>
      </c>
      <c r="B19" s="31"/>
      <c r="C19" s="31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x14ac:dyDescent="0.3">
      <c r="A20" s="31">
        <v>16</v>
      </c>
      <c r="B20" s="31"/>
      <c r="C20" s="31"/>
      <c r="D20" s="31"/>
      <c r="E20" s="31"/>
      <c r="F20" s="31"/>
      <c r="G20" s="31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x14ac:dyDescent="0.3">
      <c r="A21" s="31">
        <v>17</v>
      </c>
      <c r="B21" s="31"/>
      <c r="C21" s="31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x14ac:dyDescent="0.3">
      <c r="A22" s="31">
        <v>18</v>
      </c>
      <c r="B22" s="31"/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x14ac:dyDescent="0.3">
      <c r="A23" s="31">
        <v>19</v>
      </c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3">
      <c r="A24" s="31">
        <v>20</v>
      </c>
      <c r="B24" s="31"/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3">
      <c r="A25" s="31">
        <v>21</v>
      </c>
      <c r="B25" s="31"/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x14ac:dyDescent="0.3">
      <c r="A26" s="31">
        <v>22</v>
      </c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8" spans="1:21" s="53" customFormat="1" x14ac:dyDescent="0.3"/>
    <row r="29" spans="1:21" s="51" customFormat="1" ht="17.25" x14ac:dyDescent="0.3"/>
    <row r="30" spans="1:21" s="51" customFormat="1" ht="17.25" x14ac:dyDescent="0.3"/>
    <row r="31" spans="1:21" s="51" customFormat="1" ht="17.25" x14ac:dyDescent="0.3"/>
    <row r="32" spans="1:21" s="51" customFormat="1" ht="17.25" x14ac:dyDescent="0.3"/>
    <row r="33" s="51" customFormat="1" ht="17.25" x14ac:dyDescent="0.3"/>
    <row r="34" s="51" customFormat="1" ht="17.25" x14ac:dyDescent="0.3"/>
    <row r="35" s="51" customFormat="1" ht="17.25" x14ac:dyDescent="0.3"/>
    <row r="36" s="50" customFormat="1" ht="17.25" x14ac:dyDescent="0.3"/>
  </sheetData>
  <mergeCells count="17">
    <mergeCell ref="H3:H4"/>
    <mergeCell ref="U3:U4"/>
    <mergeCell ref="A3:A4"/>
    <mergeCell ref="A1:U2"/>
    <mergeCell ref="P3:P4"/>
    <mergeCell ref="Q3:Q4"/>
    <mergeCell ref="R3:R4"/>
    <mergeCell ref="S3:S4"/>
    <mergeCell ref="T3:T4"/>
    <mergeCell ref="I3:J3"/>
    <mergeCell ref="K3:K4"/>
    <mergeCell ref="L3:L4"/>
    <mergeCell ref="M3:M4"/>
    <mergeCell ref="N3:N4"/>
    <mergeCell ref="O3:O4"/>
    <mergeCell ref="F3:G3"/>
    <mergeCell ref="B3:E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ySplit="3" topLeftCell="A4" activePane="bottomLeft" state="frozen"/>
      <selection pane="bottomLeft" activeCell="A20" sqref="A20:H39"/>
    </sheetView>
  </sheetViews>
  <sheetFormatPr defaultRowHeight="16.5" x14ac:dyDescent="0.3"/>
  <cols>
    <col min="1" max="1" width="23.125" style="1" customWidth="1"/>
    <col min="2" max="2" width="9" hidden="1" customWidth="1"/>
    <col min="3" max="3" width="0.75" hidden="1" customWidth="1"/>
    <col min="4" max="5" width="9" style="4"/>
    <col min="6" max="6" width="13.5" style="4" customWidth="1"/>
    <col min="7" max="7" width="14.375" style="4" customWidth="1"/>
    <col min="8" max="8" width="19.875" style="4" customWidth="1"/>
  </cols>
  <sheetData>
    <row r="1" spans="1:8" ht="26.25" x14ac:dyDescent="0.3">
      <c r="A1" s="63" t="s">
        <v>0</v>
      </c>
      <c r="B1" s="63"/>
      <c r="C1" s="63"/>
      <c r="D1" s="63"/>
      <c r="E1" s="63"/>
      <c r="F1" s="63"/>
      <c r="G1" s="63"/>
      <c r="H1" s="63"/>
    </row>
    <row r="2" spans="1:8" ht="17.25" thickBot="1" x14ac:dyDescent="0.35">
      <c r="A2" s="48">
        <v>1</v>
      </c>
      <c r="F2" s="66" t="s">
        <v>45</v>
      </c>
      <c r="G2" s="66"/>
      <c r="H2" s="66"/>
    </row>
    <row r="3" spans="1:8" ht="17.25" thickBot="1" x14ac:dyDescent="0.35">
      <c r="A3" s="39" t="s">
        <v>1</v>
      </c>
      <c r="B3" s="35" t="s">
        <v>2</v>
      </c>
      <c r="C3" s="13"/>
      <c r="D3" s="64" t="s">
        <v>7</v>
      </c>
      <c r="E3" s="64"/>
      <c r="F3" s="64"/>
      <c r="G3" s="64"/>
      <c r="H3" s="65"/>
    </row>
    <row r="4" spans="1:8" x14ac:dyDescent="0.3">
      <c r="A4" s="40" t="s">
        <v>28</v>
      </c>
      <c r="B4" s="36"/>
      <c r="C4" s="43"/>
      <c r="D4" s="67" t="str">
        <f>VLOOKUP(A2,'국가연구시설장비 이력 DB'!$A:$U,2,FALSE)</f>
        <v>공과대학</v>
      </c>
      <c r="E4" s="68"/>
      <c r="F4" s="46" t="str">
        <f>VLOOKUP(A2,'국가연구시설장비 이력 DB'!$A:$U,3,FALSE)</f>
        <v>전기전자공학과</v>
      </c>
      <c r="G4" s="46" t="str">
        <f>VLOOKUP(A2,'국가연구시설장비 이력 DB'!$A:$U,4,FALSE)</f>
        <v>이연세</v>
      </c>
      <c r="H4" s="47" t="str">
        <f>VLOOKUP(A2,'국가연구시설장비 이력 DB'!$A:$U,5,FALSE)</f>
        <v>02-2123-5555</v>
      </c>
    </row>
    <row r="5" spans="1:8" x14ac:dyDescent="0.3">
      <c r="A5" s="41" t="s">
        <v>39</v>
      </c>
      <c r="B5" s="37"/>
      <c r="C5" s="44"/>
      <c r="D5" s="60" t="str">
        <f>VLOOKUP(A2,'국가연구시설장비 이력 DB'!$A:$U,6,FALSE)</f>
        <v>홍길동</v>
      </c>
      <c r="E5" s="61"/>
      <c r="F5" s="61"/>
      <c r="G5" s="61" t="str">
        <f>VLOOKUP(A2,'국가연구시설장비 이력 DB'!$A:$U,7,FALSE)</f>
        <v>02-2123-5566</v>
      </c>
      <c r="H5" s="62"/>
    </row>
    <row r="6" spans="1:8" x14ac:dyDescent="0.3">
      <c r="A6" s="41" t="s">
        <v>3</v>
      </c>
      <c r="B6" s="37"/>
      <c r="C6" s="44"/>
      <c r="D6" s="60" t="str">
        <f>VLOOKUP(A2,'국가연구시설장비 이력 DB'!$A:$U,8,FALSE)</f>
        <v>2013-11-0123</v>
      </c>
      <c r="E6" s="61"/>
      <c r="F6" s="61"/>
      <c r="G6" s="61"/>
      <c r="H6" s="62"/>
    </row>
    <row r="7" spans="1:8" x14ac:dyDescent="0.3">
      <c r="A7" s="41" t="s">
        <v>27</v>
      </c>
      <c r="B7" s="37"/>
      <c r="C7" s="44"/>
      <c r="D7" s="81">
        <f>VLOOKUP(A2,'국가연구시설장비 이력 DB'!$A:$U,9,FALSE)</f>
        <v>41579</v>
      </c>
      <c r="E7" s="82"/>
      <c r="F7" s="82"/>
      <c r="G7" s="82">
        <f>VLOOKUP(A2,'국가연구시설장비 이력 DB'!$A:$U,10,FALSE)</f>
        <v>41943</v>
      </c>
      <c r="H7" s="83"/>
    </row>
    <row r="8" spans="1:8" x14ac:dyDescent="0.3">
      <c r="A8" s="41" t="s">
        <v>6</v>
      </c>
      <c r="B8" s="37"/>
      <c r="C8" s="44"/>
      <c r="D8" s="60" t="str">
        <f>VLOOKUP(A2,'국가연구시설장비 이력 DB'!$A:$U,11,FALSE)</f>
        <v>NFEC-2013-11-001574</v>
      </c>
      <c r="E8" s="61"/>
      <c r="F8" s="61"/>
      <c r="G8" s="61"/>
      <c r="H8" s="62"/>
    </row>
    <row r="9" spans="1:8" x14ac:dyDescent="0.3">
      <c r="A9" s="41" t="s">
        <v>40</v>
      </c>
      <c r="B9" s="37"/>
      <c r="C9" s="44"/>
      <c r="D9" s="60" t="str">
        <f>VLOOKUP(A2,'국가연구시설장비 이력 DB'!$A:$U,12,FALSE)</f>
        <v>4002542B</v>
      </c>
      <c r="E9" s="61"/>
      <c r="F9" s="61"/>
      <c r="G9" s="61"/>
      <c r="H9" s="62"/>
    </row>
    <row r="10" spans="1:8" x14ac:dyDescent="0.3">
      <c r="A10" s="41" t="s">
        <v>8</v>
      </c>
      <c r="B10" s="37"/>
      <c r="C10" s="44"/>
      <c r="D10" s="60" t="str">
        <f>VLOOKUP(A2,'국가연구시설장비 이력 DB'!$A:$U,13,FALSE)</f>
        <v>공학원 1층 150호</v>
      </c>
      <c r="E10" s="61"/>
      <c r="F10" s="61"/>
      <c r="G10" s="61"/>
      <c r="H10" s="62"/>
    </row>
    <row r="11" spans="1:8" x14ac:dyDescent="0.3">
      <c r="A11" s="41" t="s">
        <v>10</v>
      </c>
      <c r="B11" s="37"/>
      <c r="C11" s="44"/>
      <c r="D11" s="60" t="str">
        <f>VLOOKUP(A2,'국가연구시설장비 이력 DB'!$A:$U,14,FALSE)</f>
        <v xml:space="preserve">장비명 </v>
      </c>
      <c r="E11" s="61"/>
      <c r="F11" s="61"/>
      <c r="G11" s="61"/>
      <c r="H11" s="62"/>
    </row>
    <row r="12" spans="1:8" x14ac:dyDescent="0.3">
      <c r="A12" s="41" t="s">
        <v>11</v>
      </c>
      <c r="B12" s="37"/>
      <c r="C12" s="44"/>
      <c r="D12" s="60" t="str">
        <f>VLOOKUP(A2,'국가연구시설장비 이력 DB'!$A:$U,15,FALSE)</f>
        <v>영어</v>
      </c>
      <c r="E12" s="61"/>
      <c r="F12" s="61"/>
      <c r="G12" s="61"/>
      <c r="H12" s="62"/>
    </row>
    <row r="13" spans="1:8" x14ac:dyDescent="0.3">
      <c r="A13" s="41" t="s">
        <v>4</v>
      </c>
      <c r="B13" s="37"/>
      <c r="C13" s="44"/>
      <c r="D13" s="60" t="str">
        <f>VLOOKUP(A2,'국가연구시설장비 이력 DB'!$A:$U,16,FALSE)</f>
        <v>AAAA</v>
      </c>
      <c r="E13" s="61"/>
      <c r="F13" s="61"/>
      <c r="G13" s="61"/>
      <c r="H13" s="62"/>
    </row>
    <row r="14" spans="1:8" x14ac:dyDescent="0.3">
      <c r="A14" s="41" t="s">
        <v>9</v>
      </c>
      <c r="B14" s="37"/>
      <c r="C14" s="44"/>
      <c r="D14" s="60" t="str">
        <f>VLOOKUP(A2,'국가연구시설장비 이력 DB'!$A:$U,17,FALSE)</f>
        <v>삼성</v>
      </c>
      <c r="E14" s="61"/>
      <c r="F14" s="61"/>
      <c r="G14" s="61"/>
      <c r="H14" s="62"/>
    </row>
    <row r="15" spans="1:8" x14ac:dyDescent="0.3">
      <c r="A15" s="41" t="s">
        <v>5</v>
      </c>
      <c r="B15" s="37"/>
      <c r="C15" s="44"/>
      <c r="D15" s="60" t="str">
        <f>VLOOKUP(A2,'국가연구시설장비 이력 DB'!$A:$U,18,FALSE)</f>
        <v>A-12572</v>
      </c>
      <c r="E15" s="61"/>
      <c r="F15" s="61"/>
      <c r="G15" s="61"/>
      <c r="H15" s="62"/>
    </row>
    <row r="16" spans="1:8" x14ac:dyDescent="0.3">
      <c r="A16" s="41" t="s">
        <v>26</v>
      </c>
      <c r="B16" s="37"/>
      <c r="C16" s="44"/>
      <c r="D16" s="60" t="str">
        <f>VLOOKUP(A2,'국가연구시설장비 이력 DB'!$A:$U,19,FALSE)</f>
        <v>하이마트</v>
      </c>
      <c r="E16" s="61"/>
      <c r="F16" s="61"/>
      <c r="G16" s="61" t="str">
        <f>VLOOKUP(A2,'국가연구시설장비 이력 DB'!$A:$U,20,FALSE)</f>
        <v>이연돌</v>
      </c>
      <c r="H16" s="62"/>
    </row>
    <row r="17" spans="1:8" ht="17.25" thickBot="1" x14ac:dyDescent="0.35">
      <c r="A17" s="42" t="s">
        <v>12</v>
      </c>
      <c r="B17" s="38"/>
      <c r="C17" s="45"/>
      <c r="D17" s="84" t="str">
        <f>VLOOKUP(A2,'국가연구시설장비 이력 DB'!$A:$U,21,FALSE)</f>
        <v>부속장비,악세서리</v>
      </c>
      <c r="E17" s="85"/>
      <c r="F17" s="85"/>
      <c r="G17" s="85"/>
      <c r="H17" s="86"/>
    </row>
    <row r="18" spans="1:8" ht="17.25" thickBot="1" x14ac:dyDescent="0.35">
      <c r="D18" s="3"/>
      <c r="E18" s="3"/>
      <c r="F18" s="3"/>
      <c r="G18" s="3"/>
      <c r="H18" s="3"/>
    </row>
    <row r="19" spans="1:8" ht="17.25" thickBot="1" x14ac:dyDescent="0.35">
      <c r="A19" s="78" t="s">
        <v>54</v>
      </c>
      <c r="B19" s="79"/>
      <c r="C19" s="79"/>
      <c r="D19" s="79"/>
      <c r="E19" s="79"/>
      <c r="F19" s="79"/>
      <c r="G19" s="79"/>
      <c r="H19" s="80"/>
    </row>
    <row r="20" spans="1:8" x14ac:dyDescent="0.3">
      <c r="A20" s="69"/>
      <c r="B20" s="70"/>
      <c r="C20" s="70"/>
      <c r="D20" s="70"/>
      <c r="E20" s="70"/>
      <c r="F20" s="70"/>
      <c r="G20" s="70"/>
      <c r="H20" s="71"/>
    </row>
    <row r="21" spans="1:8" x14ac:dyDescent="0.3">
      <c r="A21" s="72"/>
      <c r="B21" s="73"/>
      <c r="C21" s="73"/>
      <c r="D21" s="73"/>
      <c r="E21" s="73"/>
      <c r="F21" s="73"/>
      <c r="G21" s="73"/>
      <c r="H21" s="74"/>
    </row>
    <row r="22" spans="1:8" x14ac:dyDescent="0.3">
      <c r="A22" s="72"/>
      <c r="B22" s="73"/>
      <c r="C22" s="73"/>
      <c r="D22" s="73"/>
      <c r="E22" s="73"/>
      <c r="F22" s="73"/>
      <c r="G22" s="73"/>
      <c r="H22" s="74"/>
    </row>
    <row r="23" spans="1:8" x14ac:dyDescent="0.3">
      <c r="A23" s="72"/>
      <c r="B23" s="73"/>
      <c r="C23" s="73"/>
      <c r="D23" s="73"/>
      <c r="E23" s="73"/>
      <c r="F23" s="73"/>
      <c r="G23" s="73"/>
      <c r="H23" s="74"/>
    </row>
    <row r="24" spans="1:8" x14ac:dyDescent="0.3">
      <c r="A24" s="72"/>
      <c r="B24" s="73"/>
      <c r="C24" s="73"/>
      <c r="D24" s="73"/>
      <c r="E24" s="73"/>
      <c r="F24" s="73"/>
      <c r="G24" s="73"/>
      <c r="H24" s="74"/>
    </row>
    <row r="25" spans="1:8" x14ac:dyDescent="0.3">
      <c r="A25" s="72"/>
      <c r="B25" s="73"/>
      <c r="C25" s="73"/>
      <c r="D25" s="73"/>
      <c r="E25" s="73"/>
      <c r="F25" s="73"/>
      <c r="G25" s="73"/>
      <c r="H25" s="74"/>
    </row>
    <row r="26" spans="1:8" x14ac:dyDescent="0.3">
      <c r="A26" s="72"/>
      <c r="B26" s="73"/>
      <c r="C26" s="73"/>
      <c r="D26" s="73"/>
      <c r="E26" s="73"/>
      <c r="F26" s="73"/>
      <c r="G26" s="73"/>
      <c r="H26" s="74"/>
    </row>
    <row r="27" spans="1:8" x14ac:dyDescent="0.3">
      <c r="A27" s="72"/>
      <c r="B27" s="73"/>
      <c r="C27" s="73"/>
      <c r="D27" s="73"/>
      <c r="E27" s="73"/>
      <c r="F27" s="73"/>
      <c r="G27" s="73"/>
      <c r="H27" s="74"/>
    </row>
    <row r="28" spans="1:8" x14ac:dyDescent="0.3">
      <c r="A28" s="72"/>
      <c r="B28" s="73"/>
      <c r="C28" s="73"/>
      <c r="D28" s="73"/>
      <c r="E28" s="73"/>
      <c r="F28" s="73"/>
      <c r="G28" s="73"/>
      <c r="H28" s="74"/>
    </row>
    <row r="29" spans="1:8" x14ac:dyDescent="0.3">
      <c r="A29" s="72"/>
      <c r="B29" s="73"/>
      <c r="C29" s="73"/>
      <c r="D29" s="73"/>
      <c r="E29" s="73"/>
      <c r="F29" s="73"/>
      <c r="G29" s="73"/>
      <c r="H29" s="74"/>
    </row>
    <row r="30" spans="1:8" x14ac:dyDescent="0.3">
      <c r="A30" s="72"/>
      <c r="B30" s="73"/>
      <c r="C30" s="73"/>
      <c r="D30" s="73"/>
      <c r="E30" s="73"/>
      <c r="F30" s="73"/>
      <c r="G30" s="73"/>
      <c r="H30" s="74"/>
    </row>
    <row r="31" spans="1:8" x14ac:dyDescent="0.3">
      <c r="A31" s="72"/>
      <c r="B31" s="73"/>
      <c r="C31" s="73"/>
      <c r="D31" s="73"/>
      <c r="E31" s="73"/>
      <c r="F31" s="73"/>
      <c r="G31" s="73"/>
      <c r="H31" s="74"/>
    </row>
    <row r="32" spans="1:8" x14ac:dyDescent="0.3">
      <c r="A32" s="72"/>
      <c r="B32" s="73"/>
      <c r="C32" s="73"/>
      <c r="D32" s="73"/>
      <c r="E32" s="73"/>
      <c r="F32" s="73"/>
      <c r="G32" s="73"/>
      <c r="H32" s="74"/>
    </row>
    <row r="33" spans="1:8" x14ac:dyDescent="0.3">
      <c r="A33" s="72"/>
      <c r="B33" s="73"/>
      <c r="C33" s="73"/>
      <c r="D33" s="73"/>
      <c r="E33" s="73"/>
      <c r="F33" s="73"/>
      <c r="G33" s="73"/>
      <c r="H33" s="74"/>
    </row>
    <row r="34" spans="1:8" x14ac:dyDescent="0.3">
      <c r="A34" s="72"/>
      <c r="B34" s="73"/>
      <c r="C34" s="73"/>
      <c r="D34" s="73"/>
      <c r="E34" s="73"/>
      <c r="F34" s="73"/>
      <c r="G34" s="73"/>
      <c r="H34" s="74"/>
    </row>
    <row r="35" spans="1:8" x14ac:dyDescent="0.3">
      <c r="A35" s="72"/>
      <c r="B35" s="73"/>
      <c r="C35" s="73"/>
      <c r="D35" s="73"/>
      <c r="E35" s="73"/>
      <c r="F35" s="73"/>
      <c r="G35" s="73"/>
      <c r="H35" s="74"/>
    </row>
    <row r="36" spans="1:8" x14ac:dyDescent="0.3">
      <c r="A36" s="72"/>
      <c r="B36" s="73"/>
      <c r="C36" s="73"/>
      <c r="D36" s="73"/>
      <c r="E36" s="73"/>
      <c r="F36" s="73"/>
      <c r="G36" s="73"/>
      <c r="H36" s="74"/>
    </row>
    <row r="37" spans="1:8" x14ac:dyDescent="0.3">
      <c r="A37" s="72"/>
      <c r="B37" s="73"/>
      <c r="C37" s="73"/>
      <c r="D37" s="73"/>
      <c r="E37" s="73"/>
      <c r="F37" s="73"/>
      <c r="G37" s="73"/>
      <c r="H37" s="74"/>
    </row>
    <row r="38" spans="1:8" x14ac:dyDescent="0.3">
      <c r="A38" s="72"/>
      <c r="B38" s="73"/>
      <c r="C38" s="73"/>
      <c r="D38" s="73"/>
      <c r="E38" s="73"/>
      <c r="F38" s="73"/>
      <c r="G38" s="73"/>
      <c r="H38" s="74"/>
    </row>
    <row r="39" spans="1:8" ht="17.25" thickBot="1" x14ac:dyDescent="0.35">
      <c r="A39" s="75"/>
      <c r="B39" s="76"/>
      <c r="C39" s="76"/>
      <c r="D39" s="76"/>
      <c r="E39" s="76"/>
      <c r="F39" s="76"/>
      <c r="G39" s="76"/>
      <c r="H39" s="77"/>
    </row>
    <row r="40" spans="1:8" x14ac:dyDescent="0.3">
      <c r="A40" s="1" t="s">
        <v>24</v>
      </c>
    </row>
    <row r="41" spans="1:8" x14ac:dyDescent="0.3">
      <c r="A41" s="1" t="s">
        <v>55</v>
      </c>
    </row>
    <row r="42" spans="1:8" x14ac:dyDescent="0.3">
      <c r="A42" s="1" t="s">
        <v>13</v>
      </c>
    </row>
    <row r="43" spans="1:8" x14ac:dyDescent="0.3">
      <c r="A43" s="1" t="s">
        <v>118</v>
      </c>
    </row>
  </sheetData>
  <mergeCells count="22">
    <mergeCell ref="A20:H39"/>
    <mergeCell ref="A19:H19"/>
    <mergeCell ref="D6:H6"/>
    <mergeCell ref="D7:F7"/>
    <mergeCell ref="G7:H7"/>
    <mergeCell ref="D8:H8"/>
    <mergeCell ref="D9:H9"/>
    <mergeCell ref="D10:H10"/>
    <mergeCell ref="D11:H11"/>
    <mergeCell ref="D12:H12"/>
    <mergeCell ref="D13:H13"/>
    <mergeCell ref="D14:H14"/>
    <mergeCell ref="D15:H15"/>
    <mergeCell ref="D16:F16"/>
    <mergeCell ref="G16:H16"/>
    <mergeCell ref="D17:H17"/>
    <mergeCell ref="D5:F5"/>
    <mergeCell ref="G5:H5"/>
    <mergeCell ref="A1:H1"/>
    <mergeCell ref="D3:H3"/>
    <mergeCell ref="F2:H2"/>
    <mergeCell ref="D4:E4"/>
  </mergeCells>
  <phoneticPr fontId="1" type="noConversion"/>
  <pageMargins left="0.25" right="0.25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H31" sqref="H31"/>
    </sheetView>
  </sheetViews>
  <sheetFormatPr defaultRowHeight="16.5" x14ac:dyDescent="0.3"/>
  <cols>
    <col min="1" max="1" width="3.875" customWidth="1"/>
    <col min="2" max="2" width="10.125" customWidth="1"/>
    <col min="3" max="3" width="8" customWidth="1"/>
    <col min="4" max="4" width="16.25" customWidth="1"/>
    <col min="5" max="5" width="12.625" customWidth="1"/>
    <col min="6" max="6" width="40.125" customWidth="1"/>
    <col min="9" max="9" width="13.125" customWidth="1"/>
    <col min="10" max="10" width="15" customWidth="1"/>
    <col min="11" max="11" width="42.25" customWidth="1"/>
  </cols>
  <sheetData>
    <row r="1" spans="1:6" ht="26.25" x14ac:dyDescent="0.3">
      <c r="A1" s="63" t="s">
        <v>35</v>
      </c>
      <c r="B1" s="63"/>
      <c r="C1" s="63"/>
      <c r="D1" s="63"/>
      <c r="E1" s="63"/>
      <c r="F1" s="63"/>
    </row>
    <row r="2" spans="1:6" s="16" customFormat="1" ht="15" customHeight="1" x14ac:dyDescent="0.3">
      <c r="A2" s="15"/>
      <c r="B2" s="15"/>
      <c r="C2" s="15"/>
      <c r="D2" s="15"/>
      <c r="E2" s="15"/>
      <c r="F2" s="15"/>
    </row>
    <row r="3" spans="1:6" s="16" customFormat="1" ht="15" customHeight="1" x14ac:dyDescent="0.3">
      <c r="A3" s="15"/>
      <c r="B3" s="15"/>
      <c r="C3" s="15"/>
      <c r="D3" s="15"/>
      <c r="E3" s="25" t="s">
        <v>29</v>
      </c>
      <c r="F3" s="18"/>
    </row>
    <row r="4" spans="1:6" s="16" customFormat="1" ht="15" customHeight="1" x14ac:dyDescent="0.3">
      <c r="A4" s="15"/>
      <c r="B4" s="15"/>
      <c r="C4" s="15"/>
      <c r="D4" s="15"/>
      <c r="E4" s="25" t="s">
        <v>33</v>
      </c>
      <c r="F4" s="19" t="s">
        <v>115</v>
      </c>
    </row>
    <row r="5" spans="1:6" s="16" customFormat="1" ht="15" customHeight="1" x14ac:dyDescent="0.3">
      <c r="A5" s="15"/>
      <c r="B5" s="15"/>
      <c r="C5" s="15"/>
      <c r="D5" s="15"/>
      <c r="E5" s="25" t="s">
        <v>30</v>
      </c>
      <c r="F5" s="19" t="s">
        <v>37</v>
      </c>
    </row>
    <row r="6" spans="1:6" s="16" customFormat="1" ht="15" customHeight="1" x14ac:dyDescent="0.3">
      <c r="A6" s="15"/>
      <c r="B6" s="15"/>
      <c r="C6" s="15"/>
      <c r="D6" s="15"/>
      <c r="E6" s="25" t="s">
        <v>31</v>
      </c>
      <c r="F6" s="19" t="s">
        <v>38</v>
      </c>
    </row>
    <row r="7" spans="1:6" s="16" customFormat="1" ht="15" customHeight="1" thickBot="1" x14ac:dyDescent="0.35">
      <c r="A7" s="17"/>
      <c r="B7" s="17"/>
    </row>
    <row r="8" spans="1:6" x14ac:dyDescent="0.3">
      <c r="A8" s="92" t="s">
        <v>22</v>
      </c>
      <c r="B8" s="89" t="s">
        <v>19</v>
      </c>
      <c r="C8" s="90"/>
      <c r="D8" s="90"/>
      <c r="E8" s="90"/>
      <c r="F8" s="91"/>
    </row>
    <row r="9" spans="1:6" x14ac:dyDescent="0.3">
      <c r="A9" s="93"/>
      <c r="B9" s="22" t="s">
        <v>32</v>
      </c>
      <c r="C9" s="6" t="s">
        <v>20</v>
      </c>
      <c r="D9" s="6" t="s">
        <v>14</v>
      </c>
      <c r="E9" s="6" t="s">
        <v>15</v>
      </c>
      <c r="F9" s="7" t="s">
        <v>16</v>
      </c>
    </row>
    <row r="10" spans="1:6" ht="24.95" customHeight="1" x14ac:dyDescent="0.3">
      <c r="A10" s="8">
        <v>1</v>
      </c>
      <c r="B10" s="24" t="s">
        <v>46</v>
      </c>
      <c r="C10" s="19" t="s">
        <v>47</v>
      </c>
      <c r="D10" s="24" t="s">
        <v>48</v>
      </c>
      <c r="E10" s="24" t="s">
        <v>49</v>
      </c>
      <c r="F10" s="20" t="s">
        <v>50</v>
      </c>
    </row>
    <row r="11" spans="1:6" ht="24.95" customHeight="1" x14ac:dyDescent="0.3">
      <c r="A11" s="8">
        <v>2</v>
      </c>
      <c r="B11" s="21"/>
      <c r="C11" s="5"/>
      <c r="D11" s="5"/>
      <c r="E11" s="5"/>
      <c r="F11" s="9"/>
    </row>
    <row r="12" spans="1:6" ht="24.95" customHeight="1" x14ac:dyDescent="0.3">
      <c r="A12" s="8">
        <v>3</v>
      </c>
      <c r="B12" s="21"/>
      <c r="C12" s="5"/>
      <c r="D12" s="5"/>
      <c r="E12" s="5"/>
      <c r="F12" s="9"/>
    </row>
    <row r="13" spans="1:6" ht="24.95" customHeight="1" x14ac:dyDescent="0.3">
      <c r="A13" s="8">
        <v>4</v>
      </c>
      <c r="B13" s="21"/>
      <c r="C13" s="5"/>
      <c r="D13" s="5"/>
      <c r="E13" s="5"/>
      <c r="F13" s="9"/>
    </row>
    <row r="14" spans="1:6" ht="24.95" customHeight="1" x14ac:dyDescent="0.3">
      <c r="A14" s="8">
        <v>5</v>
      </c>
      <c r="B14" s="21"/>
      <c r="C14" s="5"/>
      <c r="D14" s="5"/>
      <c r="E14" s="5"/>
      <c r="F14" s="9"/>
    </row>
    <row r="15" spans="1:6" ht="24.95" customHeight="1" x14ac:dyDescent="0.3">
      <c r="A15" s="8">
        <v>6</v>
      </c>
      <c r="B15" s="21"/>
      <c r="C15" s="5"/>
      <c r="D15" s="5"/>
      <c r="E15" s="5"/>
      <c r="F15" s="9"/>
    </row>
    <row r="16" spans="1:6" ht="24.95" customHeight="1" x14ac:dyDescent="0.3">
      <c r="A16" s="8">
        <v>7</v>
      </c>
      <c r="B16" s="21"/>
      <c r="C16" s="5"/>
      <c r="D16" s="5"/>
      <c r="E16" s="5"/>
      <c r="F16" s="9"/>
    </row>
    <row r="17" spans="1:6" ht="24.95" customHeight="1" x14ac:dyDescent="0.3">
      <c r="A17" s="8">
        <v>8</v>
      </c>
      <c r="B17" s="21"/>
      <c r="C17" s="5"/>
      <c r="D17" s="5"/>
      <c r="E17" s="5"/>
      <c r="F17" s="9"/>
    </row>
    <row r="18" spans="1:6" ht="24.95" customHeight="1" x14ac:dyDescent="0.3">
      <c r="A18" s="8">
        <v>9</v>
      </c>
      <c r="B18" s="21"/>
      <c r="C18" s="5"/>
      <c r="D18" s="5"/>
      <c r="E18" s="5"/>
      <c r="F18" s="9"/>
    </row>
    <row r="19" spans="1:6" ht="24.95" customHeight="1" x14ac:dyDescent="0.3">
      <c r="A19" s="8">
        <v>10</v>
      </c>
      <c r="B19" s="21"/>
      <c r="C19" s="5"/>
      <c r="D19" s="5"/>
      <c r="E19" s="5"/>
      <c r="F19" s="9"/>
    </row>
    <row r="20" spans="1:6" ht="24.95" customHeight="1" x14ac:dyDescent="0.3">
      <c r="A20" s="8">
        <v>11</v>
      </c>
      <c r="B20" s="21"/>
      <c r="C20" s="5"/>
      <c r="D20" s="5"/>
      <c r="E20" s="5"/>
      <c r="F20" s="9"/>
    </row>
    <row r="21" spans="1:6" ht="24.95" customHeight="1" x14ac:dyDescent="0.3">
      <c r="A21" s="8">
        <v>12</v>
      </c>
      <c r="B21" s="21"/>
      <c r="C21" s="5"/>
      <c r="D21" s="5"/>
      <c r="E21" s="5"/>
      <c r="F21" s="9"/>
    </row>
    <row r="22" spans="1:6" ht="24.95" customHeight="1" x14ac:dyDescent="0.3">
      <c r="A22" s="8">
        <v>13</v>
      </c>
      <c r="B22" s="21"/>
      <c r="C22" s="5"/>
      <c r="D22" s="5"/>
      <c r="E22" s="5"/>
      <c r="F22" s="9"/>
    </row>
    <row r="23" spans="1:6" ht="24.95" customHeight="1" x14ac:dyDescent="0.3">
      <c r="A23" s="8">
        <v>14</v>
      </c>
      <c r="B23" s="21"/>
      <c r="C23" s="5"/>
      <c r="D23" s="5"/>
      <c r="E23" s="5"/>
      <c r="F23" s="9"/>
    </row>
    <row r="24" spans="1:6" ht="24.95" customHeight="1" x14ac:dyDescent="0.3">
      <c r="A24" s="8">
        <v>15</v>
      </c>
      <c r="B24" s="21"/>
      <c r="C24" s="5"/>
      <c r="D24" s="5"/>
      <c r="E24" s="5"/>
      <c r="F24" s="9"/>
    </row>
    <row r="25" spans="1:6" ht="24.95" customHeight="1" x14ac:dyDescent="0.3">
      <c r="A25" s="8">
        <v>16</v>
      </c>
      <c r="B25" s="21"/>
      <c r="C25" s="5"/>
      <c r="D25" s="5"/>
      <c r="E25" s="5"/>
      <c r="F25" s="9"/>
    </row>
    <row r="26" spans="1:6" ht="24.95" customHeight="1" x14ac:dyDescent="0.3">
      <c r="A26" s="8">
        <v>17</v>
      </c>
      <c r="B26" s="21"/>
      <c r="C26" s="5"/>
      <c r="D26" s="5"/>
      <c r="E26" s="5"/>
      <c r="F26" s="9"/>
    </row>
    <row r="27" spans="1:6" ht="24.95" customHeight="1" x14ac:dyDescent="0.3">
      <c r="A27" s="8">
        <v>18</v>
      </c>
      <c r="B27" s="21"/>
      <c r="C27" s="5"/>
      <c r="D27" s="5"/>
      <c r="E27" s="5"/>
      <c r="F27" s="9"/>
    </row>
    <row r="28" spans="1:6" ht="24.95" customHeight="1" x14ac:dyDescent="0.3">
      <c r="A28" s="8">
        <v>19</v>
      </c>
      <c r="B28" s="21"/>
      <c r="C28" s="5"/>
      <c r="D28" s="5"/>
      <c r="E28" s="5"/>
      <c r="F28" s="9"/>
    </row>
    <row r="29" spans="1:6" ht="24.95" customHeight="1" x14ac:dyDescent="0.3">
      <c r="A29" s="8">
        <v>20</v>
      </c>
      <c r="B29" s="21"/>
      <c r="C29" s="5"/>
      <c r="D29" s="5"/>
      <c r="E29" s="5"/>
      <c r="F29" s="9"/>
    </row>
    <row r="30" spans="1:6" s="2" customFormat="1" ht="12" x14ac:dyDescent="0.3">
      <c r="A30" s="88" t="s">
        <v>25</v>
      </c>
      <c r="B30" s="88"/>
      <c r="C30" s="88"/>
      <c r="D30" s="88"/>
      <c r="E30" s="88"/>
      <c r="F30" s="88"/>
    </row>
    <row r="31" spans="1:6" s="2" customFormat="1" ht="24.75" customHeight="1" x14ac:dyDescent="0.3">
      <c r="A31" s="87" t="s">
        <v>41</v>
      </c>
      <c r="B31" s="87"/>
      <c r="C31" s="88"/>
      <c r="D31" s="88"/>
      <c r="E31" s="88"/>
      <c r="F31" s="88"/>
    </row>
    <row r="32" spans="1:6" s="2" customFormat="1" ht="33" customHeight="1" x14ac:dyDescent="0.3">
      <c r="A32" s="87" t="s">
        <v>42</v>
      </c>
      <c r="B32" s="87"/>
      <c r="C32" s="88"/>
      <c r="D32" s="88"/>
      <c r="E32" s="88"/>
      <c r="F32" s="88"/>
    </row>
  </sheetData>
  <mergeCells count="6">
    <mergeCell ref="A32:F32"/>
    <mergeCell ref="B8:F8"/>
    <mergeCell ref="A31:F31"/>
    <mergeCell ref="A1:F1"/>
    <mergeCell ref="A8:A9"/>
    <mergeCell ref="A30:F30"/>
  </mergeCells>
  <phoneticPr fontId="1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sqref="A1:E1"/>
    </sheetView>
  </sheetViews>
  <sheetFormatPr defaultRowHeight="16.5" x14ac:dyDescent="0.3"/>
  <cols>
    <col min="1" max="1" width="3.875" customWidth="1"/>
    <col min="2" max="2" width="11.125" bestFit="1" customWidth="1"/>
    <col min="3" max="3" width="16.25" customWidth="1"/>
    <col min="4" max="4" width="14" customWidth="1"/>
    <col min="5" max="5" width="45.625" customWidth="1"/>
  </cols>
  <sheetData>
    <row r="1" spans="1:5" ht="26.25" x14ac:dyDescent="0.3">
      <c r="A1" s="63" t="s">
        <v>34</v>
      </c>
      <c r="B1" s="63"/>
      <c r="C1" s="63"/>
      <c r="D1" s="63"/>
      <c r="E1" s="63"/>
    </row>
    <row r="2" spans="1:5" s="16" customFormat="1" ht="15" customHeight="1" x14ac:dyDescent="0.3">
      <c r="A2" s="15"/>
      <c r="B2" s="15"/>
      <c r="C2" s="15"/>
      <c r="D2" s="15"/>
      <c r="E2" s="15"/>
    </row>
    <row r="3" spans="1:5" s="16" customFormat="1" ht="15" customHeight="1" x14ac:dyDescent="0.3">
      <c r="A3" s="15"/>
      <c r="B3" s="15"/>
      <c r="C3" s="15"/>
      <c r="D3" s="25" t="s">
        <v>29</v>
      </c>
      <c r="E3" s="18"/>
    </row>
    <row r="4" spans="1:5" s="16" customFormat="1" ht="15" customHeight="1" x14ac:dyDescent="0.3">
      <c r="A4" s="15"/>
      <c r="B4" s="15"/>
      <c r="C4" s="15"/>
      <c r="D4" s="25" t="s">
        <v>33</v>
      </c>
      <c r="E4" s="19" t="s">
        <v>114</v>
      </c>
    </row>
    <row r="5" spans="1:5" s="16" customFormat="1" ht="15" customHeight="1" x14ac:dyDescent="0.3">
      <c r="A5" s="15"/>
      <c r="B5" s="15"/>
      <c r="C5" s="15"/>
      <c r="D5" s="25" t="s">
        <v>30</v>
      </c>
      <c r="E5" s="19" t="s">
        <v>37</v>
      </c>
    </row>
    <row r="6" spans="1:5" s="16" customFormat="1" ht="15" customHeight="1" x14ac:dyDescent="0.3">
      <c r="A6" s="15"/>
      <c r="B6" s="15"/>
      <c r="C6" s="15"/>
      <c r="D6" s="25" t="s">
        <v>31</v>
      </c>
      <c r="E6" s="19" t="s">
        <v>38</v>
      </c>
    </row>
    <row r="7" spans="1:5" s="16" customFormat="1" ht="15" customHeight="1" thickBot="1" x14ac:dyDescent="0.35">
      <c r="A7" s="17"/>
    </row>
    <row r="8" spans="1:5" s="26" customFormat="1" x14ac:dyDescent="0.3">
      <c r="A8" s="96" t="s">
        <v>22</v>
      </c>
      <c r="B8" s="98" t="s">
        <v>36</v>
      </c>
      <c r="C8" s="98"/>
      <c r="D8" s="98"/>
      <c r="E8" s="99"/>
    </row>
    <row r="9" spans="1:5" s="26" customFormat="1" ht="17.25" thickBot="1" x14ac:dyDescent="0.35">
      <c r="A9" s="97"/>
      <c r="B9" s="11" t="s">
        <v>21</v>
      </c>
      <c r="C9" s="11" t="s">
        <v>17</v>
      </c>
      <c r="D9" s="11" t="s">
        <v>23</v>
      </c>
      <c r="E9" s="12" t="s">
        <v>18</v>
      </c>
    </row>
    <row r="10" spans="1:5" ht="24.95" customHeight="1" x14ac:dyDescent="0.3">
      <c r="A10" s="10">
        <v>1</v>
      </c>
      <c r="B10" s="27" t="s">
        <v>51</v>
      </c>
      <c r="C10" s="28" t="s">
        <v>52</v>
      </c>
      <c r="D10" s="29">
        <v>1000000</v>
      </c>
      <c r="E10" s="30" t="s">
        <v>53</v>
      </c>
    </row>
    <row r="11" spans="1:5" ht="24.95" customHeight="1" x14ac:dyDescent="0.3">
      <c r="A11" s="8">
        <v>2</v>
      </c>
      <c r="B11" s="5"/>
      <c r="C11" s="5"/>
      <c r="D11" s="5"/>
      <c r="E11" s="9"/>
    </row>
    <row r="12" spans="1:5" ht="24.95" customHeight="1" x14ac:dyDescent="0.3">
      <c r="A12" s="8">
        <v>3</v>
      </c>
      <c r="B12" s="5"/>
      <c r="C12" s="5"/>
      <c r="D12" s="5"/>
      <c r="E12" s="9"/>
    </row>
    <row r="13" spans="1:5" ht="24.95" customHeight="1" x14ac:dyDescent="0.3">
      <c r="A13" s="8">
        <v>4</v>
      </c>
      <c r="B13" s="5"/>
      <c r="C13" s="5"/>
      <c r="D13" s="5"/>
      <c r="E13" s="9"/>
    </row>
    <row r="14" spans="1:5" ht="24.95" customHeight="1" x14ac:dyDescent="0.3">
      <c r="A14" s="8">
        <v>5</v>
      </c>
      <c r="B14" s="5"/>
      <c r="C14" s="5"/>
      <c r="D14" s="5"/>
      <c r="E14" s="9"/>
    </row>
    <row r="15" spans="1:5" ht="24.95" customHeight="1" x14ac:dyDescent="0.3">
      <c r="A15" s="8">
        <v>6</v>
      </c>
      <c r="B15" s="5"/>
      <c r="C15" s="5"/>
      <c r="D15" s="5"/>
      <c r="E15" s="9"/>
    </row>
    <row r="16" spans="1:5" ht="24.95" customHeight="1" x14ac:dyDescent="0.3">
      <c r="A16" s="8">
        <v>7</v>
      </c>
      <c r="B16" s="5"/>
      <c r="C16" s="5"/>
      <c r="D16" s="5"/>
      <c r="E16" s="9"/>
    </row>
    <row r="17" spans="1:7" ht="24.95" customHeight="1" x14ac:dyDescent="0.3">
      <c r="A17" s="8">
        <v>8</v>
      </c>
      <c r="B17" s="5"/>
      <c r="C17" s="5"/>
      <c r="D17" s="5"/>
      <c r="E17" s="9"/>
    </row>
    <row r="18" spans="1:7" ht="24.95" customHeight="1" x14ac:dyDescent="0.3">
      <c r="A18" s="8">
        <v>9</v>
      </c>
      <c r="B18" s="5"/>
      <c r="C18" s="5"/>
      <c r="D18" s="5"/>
      <c r="E18" s="9"/>
    </row>
    <row r="19" spans="1:7" ht="24.95" customHeight="1" x14ac:dyDescent="0.3">
      <c r="A19" s="8">
        <v>10</v>
      </c>
      <c r="B19" s="5"/>
      <c r="C19" s="5"/>
      <c r="D19" s="5"/>
      <c r="E19" s="9"/>
    </row>
    <row r="20" spans="1:7" ht="24.95" customHeight="1" x14ac:dyDescent="0.3">
      <c r="A20" s="8">
        <v>11</v>
      </c>
      <c r="B20" s="5"/>
      <c r="C20" s="5"/>
      <c r="D20" s="5"/>
      <c r="E20" s="9"/>
    </row>
    <row r="21" spans="1:7" ht="24.95" customHeight="1" x14ac:dyDescent="0.3">
      <c r="A21" s="8">
        <v>12</v>
      </c>
      <c r="B21" s="5"/>
      <c r="C21" s="5"/>
      <c r="D21" s="5"/>
      <c r="E21" s="9"/>
    </row>
    <row r="22" spans="1:7" ht="24.95" customHeight="1" x14ac:dyDescent="0.3">
      <c r="A22" s="8">
        <v>13</v>
      </c>
      <c r="B22" s="5"/>
      <c r="C22" s="5"/>
      <c r="D22" s="5"/>
      <c r="E22" s="9"/>
    </row>
    <row r="23" spans="1:7" ht="24.95" customHeight="1" x14ac:dyDescent="0.3">
      <c r="A23" s="8">
        <v>14</v>
      </c>
      <c r="B23" s="5"/>
      <c r="C23" s="5"/>
      <c r="D23" s="5"/>
      <c r="E23" s="9"/>
    </row>
    <row r="24" spans="1:7" ht="24.95" customHeight="1" x14ac:dyDescent="0.3">
      <c r="A24" s="8">
        <v>15</v>
      </c>
      <c r="B24" s="5"/>
      <c r="C24" s="5"/>
      <c r="D24" s="5"/>
      <c r="E24" s="9"/>
    </row>
    <row r="25" spans="1:7" ht="24.95" customHeight="1" x14ac:dyDescent="0.3">
      <c r="A25" s="8">
        <v>16</v>
      </c>
      <c r="B25" s="5"/>
      <c r="C25" s="5"/>
      <c r="D25" s="5"/>
      <c r="E25" s="9"/>
    </row>
    <row r="26" spans="1:7" ht="24.95" customHeight="1" x14ac:dyDescent="0.3">
      <c r="A26" s="8">
        <v>17</v>
      </c>
      <c r="B26" s="5"/>
      <c r="C26" s="5"/>
      <c r="D26" s="5"/>
      <c r="E26" s="9"/>
    </row>
    <row r="27" spans="1:7" ht="24.95" customHeight="1" x14ac:dyDescent="0.3">
      <c r="A27" s="8">
        <v>18</v>
      </c>
      <c r="B27" s="5"/>
      <c r="C27" s="5"/>
      <c r="D27" s="5"/>
      <c r="E27" s="9"/>
    </row>
    <row r="28" spans="1:7" ht="24.95" customHeight="1" x14ac:dyDescent="0.3">
      <c r="A28" s="8">
        <v>19</v>
      </c>
      <c r="B28" s="5"/>
      <c r="C28" s="5"/>
      <c r="D28" s="5"/>
      <c r="E28" s="9"/>
    </row>
    <row r="29" spans="1:7" ht="24.95" customHeight="1" x14ac:dyDescent="0.3">
      <c r="A29" s="8">
        <v>20</v>
      </c>
      <c r="B29" s="5"/>
      <c r="C29" s="5"/>
      <c r="D29" s="5"/>
      <c r="E29" s="9"/>
    </row>
    <row r="30" spans="1:7" s="14" customFormat="1" ht="13.5" x14ac:dyDescent="0.3">
      <c r="A30" s="88" t="s">
        <v>25</v>
      </c>
      <c r="B30" s="88"/>
      <c r="C30" s="88"/>
      <c r="D30" s="88"/>
      <c r="E30" s="88"/>
    </row>
    <row r="31" spans="1:7" s="14" customFormat="1" ht="25.5" customHeight="1" x14ac:dyDescent="0.3">
      <c r="A31" s="87" t="s">
        <v>44</v>
      </c>
      <c r="B31" s="88"/>
      <c r="C31" s="88"/>
      <c r="D31" s="88"/>
      <c r="E31" s="88"/>
    </row>
    <row r="32" spans="1:7" s="14" customFormat="1" ht="28.5" customHeight="1" x14ac:dyDescent="0.3">
      <c r="A32" s="94" t="s">
        <v>43</v>
      </c>
      <c r="B32" s="95"/>
      <c r="C32" s="95"/>
      <c r="D32" s="95"/>
      <c r="E32" s="95"/>
      <c r="F32" s="23"/>
      <c r="G32" s="23"/>
    </row>
  </sheetData>
  <mergeCells count="6">
    <mergeCell ref="A32:E32"/>
    <mergeCell ref="A1:E1"/>
    <mergeCell ref="A8:A9"/>
    <mergeCell ref="B8:E8"/>
    <mergeCell ref="A30:E30"/>
    <mergeCell ref="A31:E3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양식 이용방법</vt:lpstr>
      <vt:lpstr>국가연구시설장비 이력 DB</vt:lpstr>
      <vt:lpstr>이력카드</vt:lpstr>
      <vt:lpstr>운영일지</vt:lpstr>
      <vt:lpstr>유지보수일지</vt:lpstr>
      <vt:lpstr>운영일지!Print_Area</vt:lpstr>
      <vt:lpstr>유지보수일지!Print_Area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</dc:creator>
  <cp:lastModifiedBy>김차심</cp:lastModifiedBy>
  <cp:lastPrinted>2014-04-09T08:26:05Z</cp:lastPrinted>
  <dcterms:created xsi:type="dcterms:W3CDTF">2013-11-20T04:42:11Z</dcterms:created>
  <dcterms:modified xsi:type="dcterms:W3CDTF">2014-04-09T08:26:24Z</dcterms:modified>
</cp:coreProperties>
</file>